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tabRatio="500" activeTab="0"/>
  </bookViews>
  <sheets>
    <sheet name="2016년도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<sst xmlns="http://schemas.openxmlformats.org/spreadsheetml/2006/main" count="48" uniqueCount="30">
  <si>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학년</t>
  </si>
  <si>
    <t>2학년</t>
  </si>
  <si>
    <t>5학년</t>
  </si>
  <si>
    <t>4학년</t>
  </si>
  <si>
    <t>1학년</t>
  </si>
  <si>
    <t>합계</t>
  </si>
  <si>
    <t>수입액</t>
  </si>
  <si>
    <t>지급액</t>
  </si>
  <si>
    <t>6학년</t>
  </si>
  <si>
    <t>차량비</t>
  </si>
  <si>
    <t>3학년</t>
  </si>
  <si>
    <t>입장료및체험활동비</t>
  </si>
  <si>
    <t xml:space="preserve">2학년소계 </t>
  </si>
  <si>
    <t>산출내역</t>
  </si>
  <si>
    <t xml:space="preserve">4학년소계 </t>
  </si>
  <si>
    <t>지출잔액</t>
  </si>
  <si>
    <t xml:space="preserve">5학년소계 </t>
  </si>
  <si>
    <t xml:space="preserve">1학년소계 </t>
  </si>
  <si>
    <t>현장학습 활동비</t>
  </si>
  <si>
    <t>현장학습 차량비</t>
  </si>
  <si>
    <t>1학기 정산내역합계</t>
  </si>
  <si>
    <t>2학기 현장학습비</t>
  </si>
  <si>
    <t>현장학습(보험료)</t>
  </si>
  <si>
    <t>보험료</t>
  </si>
  <si>
    <t>숙박비</t>
  </si>
  <si>
    <t xml:space="preserve">3학년소계 </t>
  </si>
  <si>
    <t>2016년도 숙박형 체험활동  수익자부담경비 정산내역</t>
  </si>
  <si>
    <t>세외(기타성금)</t>
  </si>
  <si>
    <t>합  계</t>
  </si>
  <si>
    <t>2016년도 현장체험학습 수익자부담경비 정산내역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</si>
</sst>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6">
    <font>
      <sz val="11"/>
      <name val="돋움"/>
      <family val="0"/>
    </font>
    <font>
      <sz val="12"/>
      <color indexed="8"/>
      <name val="굴림체"/>
      <family val="0"/>
    </font>
    <font>
      <b/>
      <sz val="12"/>
      <color indexed="8"/>
      <name val="굴림체"/>
      <family val="0"/>
    </font>
    <font>
      <b/>
      <sz val="13"/>
      <color indexed="8"/>
      <name val="굴림체"/>
      <family val="0"/>
    </font>
    <font>
      <b/>
      <sz val="15"/>
      <color indexed="8"/>
      <name val="굴림체"/>
      <family val="0"/>
    </font>
    <font>
      <b/>
      <sz val="14"/>
      <color indexed="8"/>
      <name val="굴림체"/>
      <family val="0"/>
    </font>
  </fonts>
  <fills count="7">
    <fill>
      <patternFill/>
    </fill>
    <fill>
      <patternFill patternType="gray125"/>
    </fill>
    <fill>
      <patternFill patternType="solid">
        <fgColor rgb="FFC6E9FB"/>
        <bgColor indexed="64"/>
      </patternFill>
    </fill>
    <fill>
      <patternFill patternType="solid">
        <fgColor rgb="FFB2CBE9"/>
        <bgColor indexed="64"/>
      </patternFill>
    </fill>
    <fill>
      <patternFill patternType="solid">
        <fgColor rgb="FF8ED3F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6BDF4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1" xfId="0" applyNumberFormat="1" applyFont="1" applyFill="1" applyBorder="1" applyAlignment="1" applyProtection="1">
      <alignment horizontal="center" vertical="center" shrinkToFit="1"/>
      <protection/>
    </xf>
    <xf numFmtId="0" fontId="2" fillId="0" borderId="1" xfId="0" applyNumberFormat="1" applyFont="1" applyFill="1" applyBorder="1" applyAlignment="1" applyProtection="1">
      <alignment horizontal="center" vertical="center" shrinkToFit="1"/>
      <protection/>
    </xf>
    <xf numFmtId="41" fontId="1" fillId="0" borderId="1" xfId="0" applyNumberFormat="1" applyFont="1" applyFill="1" applyBorder="1" applyAlignment="1" applyProtection="1">
      <alignment horizontal="right" vertical="center" shrinkToFit="1"/>
      <protection/>
    </xf>
    <xf numFmtId="41" fontId="2" fillId="0" borderId="1" xfId="0" applyNumberFormat="1" applyFont="1" applyFill="1" applyBorder="1" applyAlignment="1" applyProtection="1">
      <alignment horizontal="right" vertical="center" shrinkToFit="1"/>
      <protection/>
    </xf>
    <xf numFmtId="0" fontId="1" fillId="2" borderId="2" xfId="0" applyNumberFormat="1" applyFont="1" applyFill="1" applyBorder="1" applyAlignment="1" applyProtection="1">
      <alignment horizontal="center" vertical="center" shrinkToFit="1"/>
      <protection/>
    </xf>
    <xf numFmtId="41" fontId="3" fillId="3" borderId="3" xfId="0" applyNumberFormat="1" applyFont="1" applyFill="1" applyBorder="1" applyAlignment="1" applyProtection="1">
      <alignment vertical="center" shrinkToFit="1"/>
      <protection/>
    </xf>
    <xf numFmtId="0" fontId="3" fillId="3" borderId="4" xfId="0" applyNumberFormat="1" applyFont="1" applyFill="1" applyBorder="1" applyAlignment="1" applyProtection="1">
      <alignment horizontal="center" vertical="center" shrinkToFit="1"/>
      <protection/>
    </xf>
    <xf numFmtId="0" fontId="1" fillId="2" borderId="5" xfId="0" applyNumberFormat="1" applyFont="1" applyFill="1" applyBorder="1" applyAlignment="1" applyProtection="1">
      <alignment horizontal="center" vertical="center" shrinkToFit="1"/>
      <protection/>
    </xf>
    <xf numFmtId="41" fontId="1" fillId="0" borderId="6" xfId="0" applyNumberFormat="1" applyFont="1" applyFill="1" applyBorder="1" applyAlignment="1" applyProtection="1">
      <alignment horizontal="right" vertical="center" shrinkToFit="1"/>
      <protection/>
    </xf>
    <xf numFmtId="41" fontId="1" fillId="0" borderId="2" xfId="0" applyNumberFormat="1" applyFont="1" applyFill="1" applyBorder="1" applyAlignment="1" applyProtection="1">
      <alignment horizontal="right" vertical="center" shrinkToFit="1"/>
      <protection/>
    </xf>
    <xf numFmtId="41" fontId="2" fillId="0" borderId="6" xfId="0" applyNumberFormat="1" applyFont="1" applyFill="1" applyBorder="1" applyAlignment="1" applyProtection="1">
      <alignment horizontal="right" vertical="center" shrinkToFit="1"/>
      <protection/>
    </xf>
    <xf numFmtId="41" fontId="2" fillId="0" borderId="7" xfId="0" applyNumberFormat="1" applyFont="1" applyFill="1" applyBorder="1" applyAlignment="1" applyProtection="1">
      <alignment horizontal="right" vertical="center" shrinkToFit="1"/>
      <protection/>
    </xf>
    <xf numFmtId="41" fontId="2" fillId="0" borderId="2" xfId="0" applyNumberFormat="1" applyFont="1" applyFill="1" applyBorder="1" applyAlignment="1" applyProtection="1">
      <alignment horizontal="right" vertical="center" shrinkToFit="1"/>
      <protection/>
    </xf>
    <xf numFmtId="0" fontId="1" fillId="4" borderId="8" xfId="0" applyNumberFormat="1" applyFont="1" applyFill="1" applyBorder="1" applyAlignment="1" applyProtection="1">
      <alignment horizontal="center" vertical="center" shrinkToFit="1"/>
      <protection/>
    </xf>
    <xf numFmtId="0" fontId="1" fillId="4" borderId="9" xfId="0" applyNumberFormat="1" applyFont="1" applyFill="1" applyBorder="1" applyAlignment="1" applyProtection="1">
      <alignment horizontal="center" vertical="center" shrinkToFit="1"/>
      <protection/>
    </xf>
    <xf numFmtId="0" fontId="1" fillId="4" borderId="3" xfId="0" applyNumberFormat="1" applyFont="1" applyFill="1" applyBorder="1" applyAlignment="1" applyProtection="1">
      <alignment horizontal="center" vertical="center" shrinkToFit="1"/>
      <protection/>
    </xf>
    <xf numFmtId="0" fontId="1" fillId="5" borderId="7" xfId="0" applyNumberFormat="1" applyFont="1" applyFill="1" applyBorder="1" applyAlignment="1" applyProtection="1">
      <alignment horizontal="center" vertical="center" shrinkToFit="1"/>
      <protection/>
    </xf>
    <xf numFmtId="0" fontId="1" fillId="5" borderId="2" xfId="0" applyNumberFormat="1" applyFont="1" applyFill="1" applyBorder="1" applyAlignment="1" applyProtection="1">
      <alignment horizontal="center" vertical="center" shrinkToFit="1"/>
      <protection/>
    </xf>
    <xf numFmtId="0" fontId="4" fillId="6" borderId="4" xfId="0" applyNumberFormat="1" applyFont="1" applyFill="1" applyBorder="1" applyAlignment="1" applyProtection="1">
      <alignment horizontal="center" vertical="center" shrinkToFit="1"/>
      <protection/>
    </xf>
    <xf numFmtId="0" fontId="4" fillId="6" borderId="8" xfId="0" applyNumberFormat="1" applyFont="1" applyFill="1" applyBorder="1" applyAlignment="1" applyProtection="1">
      <alignment horizontal="center" vertical="center" shrinkToFit="1"/>
      <protection/>
    </xf>
    <xf numFmtId="0" fontId="4" fillId="6" borderId="9" xfId="0" applyNumberFormat="1" applyFont="1" applyFill="1" applyBorder="1" applyAlignment="1" applyProtection="1">
      <alignment horizontal="center" vertical="center" shrinkToFit="1"/>
      <protection/>
    </xf>
    <xf numFmtId="0" fontId="5" fillId="6" borderId="4" xfId="0" applyNumberFormat="1" applyFont="1" applyFill="1" applyBorder="1" applyAlignment="1" applyProtection="1">
      <alignment horizontal="center" vertical="center" shrinkToFit="1"/>
      <protection/>
    </xf>
    <xf numFmtId="0" fontId="5" fillId="6" borderId="8" xfId="0" applyNumberFormat="1" applyFont="1" applyFill="1" applyBorder="1" applyAlignment="1" applyProtection="1">
      <alignment horizontal="center" vertical="center" shrinkToFit="1"/>
      <protection/>
    </xf>
    <xf numFmtId="0" fontId="5" fillId="6" borderId="9" xfId="0" applyNumberFormat="1" applyFont="1" applyFill="1" applyBorder="1" applyAlignment="1" applyProtection="1">
      <alignment horizontal="center" vertical="center" shrinkToFit="1"/>
      <protection/>
    </xf>
    <xf numFmtId="0" fontId="1" fillId="4" borderId="3" xfId="0" applyNumberFormat="1" applyFont="1" applyFill="1" applyBorder="1" applyAlignment="1" applyProtection="1">
      <alignment horizontal="center" vertical="center" shrinkToFit="1"/>
      <protection/>
    </xf>
    <xf numFmtId="41" fontId="1" fillId="0" borderId="7" xfId="0" applyNumberFormat="1" applyFont="1" applyFill="1" applyBorder="1" applyAlignment="1" applyProtection="1">
      <alignment horizontal="right" vertical="center" shrinkToFit="1"/>
      <protection/>
    </xf>
    <xf numFmtId="0" fontId="1" fillId="0" borderId="7" xfId="0" applyNumberFormat="1" applyFont="1" applyFill="1" applyBorder="1" applyAlignment="1" applyProtection="1">
      <alignment horizontal="center" vertical="center" shrinkToFit="1"/>
      <protection/>
    </xf>
    <xf numFmtId="0" fontId="1" fillId="0" borderId="2" xfId="0" applyNumberFormat="1" applyFont="1" applyFill="1" applyBorder="1" applyAlignment="1" applyProtection="1">
      <alignment horizontal="center" vertical="center" shrinkToFit="1"/>
      <protection/>
    </xf>
    <xf numFmtId="0" fontId="1" fillId="0" borderId="6" xfId="0" applyNumberFormat="1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defaultGridColor="0" zoomScaleSheetLayoutView="75" colorId="22" workbookViewId="0" topLeftCell="A1">
      <selection activeCell="H12" sqref="H12"/>
    </sheetView>
  </sheetViews>
  <sheetFormatPr defaultColWidth="8.88671875" defaultRowHeight="13.5"/>
  <cols>
    <col min="1" max="1" width="7.6640625" style="2" customWidth="1"/>
    <col min="2" max="2" width="14.10546875" style="1" customWidth="1"/>
    <col min="3" max="4" width="16.3359375" style="1" customWidth="1"/>
    <col min="5" max="5" width="13.99609375" style="1" customWidth="1"/>
    <col min="6" max="256" width="8.88671875" style="1" customWidth="1"/>
  </cols>
  <sheetData>
    <row r="1" spans="1:5" ht="32.25" customHeight="1">
      <c r="A1" s="21" t="s">
        <v>29</v>
      </c>
      <c r="B1" s="22"/>
      <c r="C1" s="22"/>
      <c r="D1" s="22"/>
      <c r="E1" s="23"/>
    </row>
    <row r="2" spans="1:5" ht="26.25" customHeight="1">
      <c r="A2" s="18" t="s">
        <v>0</v>
      </c>
      <c r="B2" s="16" t="s">
        <v>21</v>
      </c>
      <c r="C2" s="16"/>
      <c r="D2" s="16"/>
      <c r="E2" s="17"/>
    </row>
    <row r="3" spans="1:5" ht="22.5" customHeight="1">
      <c r="A3" s="18"/>
      <c r="B3" s="10" t="s">
        <v>13</v>
      </c>
      <c r="C3" s="7" t="s">
        <v>6</v>
      </c>
      <c r="D3" s="7" t="s">
        <v>7</v>
      </c>
      <c r="E3" s="7" t="s">
        <v>15</v>
      </c>
    </row>
    <row r="4" spans="1:5" ht="22.5" customHeight="1">
      <c r="A4" s="29" t="s">
        <v>4</v>
      </c>
      <c r="B4" s="3" t="s">
        <v>18</v>
      </c>
      <c r="C4" s="11">
        <v>2553480</v>
      </c>
      <c r="D4" s="5">
        <v>1104000</v>
      </c>
      <c r="E4" s="13">
        <f>SUM(C7-D7)</f>
        <v>0</v>
      </c>
    </row>
    <row r="5" spans="1:5" s="1" customFormat="1" ht="22.5" customHeight="1">
      <c r="A5" s="29"/>
      <c r="B5" s="3" t="s">
        <v>22</v>
      </c>
      <c r="C5" s="28"/>
      <c r="D5" s="5">
        <v>84600</v>
      </c>
      <c r="E5" s="14"/>
    </row>
    <row r="6" spans="1:5" ht="22.5" customHeight="1">
      <c r="A6" s="29"/>
      <c r="B6" s="3" t="s">
        <v>19</v>
      </c>
      <c r="C6" s="12"/>
      <c r="D6" s="5">
        <v>1364880</v>
      </c>
      <c r="E6" s="14"/>
    </row>
    <row r="7" spans="1:5" ht="22.5" customHeight="1">
      <c r="A7" s="30"/>
      <c r="B7" s="4" t="s">
        <v>17</v>
      </c>
      <c r="C7" s="6">
        <f>SUM(C4:C6)</f>
        <v>2553480</v>
      </c>
      <c r="D7" s="6">
        <f>SUM(D4:D6)</f>
        <v>2553480</v>
      </c>
      <c r="E7" s="15"/>
    </row>
    <row r="8" spans="1:5" ht="22.5" customHeight="1">
      <c r="A8" s="31" t="s">
        <v>1</v>
      </c>
      <c r="B8" s="3" t="s">
        <v>18</v>
      </c>
      <c r="C8" s="11">
        <f>3071880-31060</f>
        <v>3040820</v>
      </c>
      <c r="D8" s="5">
        <v>1590000</v>
      </c>
      <c r="E8" s="13">
        <f>SUM(C11-D11)</f>
        <v>0</v>
      </c>
    </row>
    <row r="9" spans="1:5" s="1" customFormat="1" ht="22.5" customHeight="1">
      <c r="A9" s="29"/>
      <c r="B9" s="3" t="s">
        <v>22</v>
      </c>
      <c r="C9" s="28"/>
      <c r="D9" s="5">
        <v>98100</v>
      </c>
      <c r="E9" s="14"/>
    </row>
    <row r="10" spans="1:5" ht="22.5" customHeight="1">
      <c r="A10" s="29"/>
      <c r="B10" s="3" t="s">
        <v>19</v>
      </c>
      <c r="C10" s="12"/>
      <c r="D10" s="5">
        <v>1352720</v>
      </c>
      <c r="E10" s="14"/>
    </row>
    <row r="11" spans="1:5" ht="22.5" customHeight="1">
      <c r="A11" s="30"/>
      <c r="B11" s="4" t="s">
        <v>12</v>
      </c>
      <c r="C11" s="6">
        <f>SUM(C8:C10)</f>
        <v>3040820</v>
      </c>
      <c r="D11" s="6">
        <f>SUM(D8:D10)</f>
        <v>3040820</v>
      </c>
      <c r="E11" s="15"/>
    </row>
    <row r="12" spans="1:5" s="1" customFormat="1" ht="22.5" customHeight="1">
      <c r="A12" s="31" t="s">
        <v>10</v>
      </c>
      <c r="B12" s="3" t="s">
        <v>18</v>
      </c>
      <c r="C12" s="11">
        <f>2253300-15650</f>
        <v>2237650</v>
      </c>
      <c r="D12" s="5">
        <v>1350000</v>
      </c>
      <c r="E12" s="13">
        <f>SUM(C15-D15)</f>
        <v>0</v>
      </c>
    </row>
    <row r="13" spans="1:5" s="1" customFormat="1" ht="22.5" customHeight="1">
      <c r="A13" s="29"/>
      <c r="B13" s="3" t="s">
        <v>22</v>
      </c>
      <c r="C13" s="28"/>
      <c r="D13" s="5">
        <v>84600</v>
      </c>
      <c r="E13" s="14"/>
    </row>
    <row r="14" spans="1:5" s="1" customFormat="1" ht="22.5" customHeight="1">
      <c r="A14" s="29"/>
      <c r="B14" s="3" t="s">
        <v>19</v>
      </c>
      <c r="C14" s="12"/>
      <c r="D14" s="5">
        <v>803050</v>
      </c>
      <c r="E14" s="14"/>
    </row>
    <row r="15" spans="1:5" s="1" customFormat="1" ht="22.5" customHeight="1">
      <c r="A15" s="30"/>
      <c r="B15" s="4" t="s">
        <v>25</v>
      </c>
      <c r="C15" s="6">
        <f>SUM(C12:C14)</f>
        <v>2237650</v>
      </c>
      <c r="D15" s="6">
        <f>SUM(D12:D14)</f>
        <v>2237650</v>
      </c>
      <c r="E15" s="15"/>
    </row>
    <row r="16" spans="1:5" ht="22.5" customHeight="1">
      <c r="A16" s="31" t="s">
        <v>3</v>
      </c>
      <c r="B16" s="3" t="s">
        <v>18</v>
      </c>
      <c r="C16" s="11">
        <v>4572650</v>
      </c>
      <c r="D16" s="5">
        <v>2783000</v>
      </c>
      <c r="E16" s="13">
        <f>SUM(C20-D20)</f>
        <v>0</v>
      </c>
    </row>
    <row r="17" spans="1:5" s="1" customFormat="1" ht="22.5" customHeight="1">
      <c r="A17" s="29"/>
      <c r="B17" s="3" t="s">
        <v>22</v>
      </c>
      <c r="C17" s="28"/>
      <c r="D17" s="5">
        <v>110700</v>
      </c>
      <c r="E17" s="14"/>
    </row>
    <row r="18" spans="1:5" ht="22.5" customHeight="1">
      <c r="A18" s="29"/>
      <c r="B18" s="3" t="s">
        <v>19</v>
      </c>
      <c r="C18" s="28"/>
      <c r="D18" s="5">
        <v>1678100</v>
      </c>
      <c r="E18" s="14"/>
    </row>
    <row r="19" spans="1:5" s="1" customFormat="1" ht="22.5" customHeight="1">
      <c r="A19" s="31"/>
      <c r="B19" s="3" t="s">
        <v>27</v>
      </c>
      <c r="C19" s="12"/>
      <c r="D19" s="5">
        <v>850</v>
      </c>
      <c r="E19" s="13"/>
    </row>
    <row r="20" spans="1:5" ht="22.5" customHeight="1">
      <c r="A20" s="30"/>
      <c r="B20" s="4" t="s">
        <v>14</v>
      </c>
      <c r="C20" s="6">
        <f>SUM(C16:C18)</f>
        <v>4572650</v>
      </c>
      <c r="D20" s="6">
        <f>SUM(D16:D19)</f>
        <v>4572650</v>
      </c>
      <c r="E20" s="15"/>
    </row>
    <row r="21" spans="1:5" ht="22.5" customHeight="1">
      <c r="A21" s="31" t="s">
        <v>2</v>
      </c>
      <c r="B21" s="3" t="s">
        <v>18</v>
      </c>
      <c r="C21" s="11">
        <v>3040000</v>
      </c>
      <c r="D21" s="5">
        <v>1176000</v>
      </c>
      <c r="E21" s="13">
        <f>SUM(C25-D25)</f>
        <v>0</v>
      </c>
    </row>
    <row r="22" spans="1:5" s="1" customFormat="1" ht="22.5" customHeight="1">
      <c r="A22" s="29"/>
      <c r="B22" s="3" t="s">
        <v>22</v>
      </c>
      <c r="C22" s="28"/>
      <c r="D22" s="5">
        <v>90000</v>
      </c>
      <c r="E22" s="14"/>
    </row>
    <row r="23" spans="1:5" s="1" customFormat="1" ht="22.5" customHeight="1">
      <c r="A23" s="31"/>
      <c r="B23" s="3" t="s">
        <v>19</v>
      </c>
      <c r="C23" s="28"/>
      <c r="D23" s="5">
        <v>1772980</v>
      </c>
      <c r="E23" s="13"/>
    </row>
    <row r="24" spans="1:5" ht="22.5" customHeight="1">
      <c r="A24" s="29"/>
      <c r="B24" s="3" t="s">
        <v>27</v>
      </c>
      <c r="C24" s="12"/>
      <c r="D24" s="5">
        <v>1020</v>
      </c>
      <c r="E24" s="14"/>
    </row>
    <row r="25" spans="1:5" ht="22.5" customHeight="1">
      <c r="A25" s="30"/>
      <c r="B25" s="4" t="s">
        <v>16</v>
      </c>
      <c r="C25" s="6">
        <f>SUM(C21:C24)</f>
        <v>3040000</v>
      </c>
      <c r="D25" s="6">
        <f>SUM(D21:D24)</f>
        <v>3040000</v>
      </c>
      <c r="E25" s="15"/>
    </row>
    <row r="26" spans="1:5" ht="39.75" customHeight="1">
      <c r="A26" s="9" t="s">
        <v>5</v>
      </c>
      <c r="B26" s="9" t="s">
        <v>20</v>
      </c>
      <c r="C26" s="8">
        <f>SUM(C25,C20,C11,C7,C15)</f>
        <v>15444600</v>
      </c>
      <c r="D26" s="8">
        <f>SUM(D25,D20,D11,D7,D15)</f>
        <v>15444600</v>
      </c>
      <c r="E26" s="8">
        <f>SUM(C26-D26)</f>
        <v>0</v>
      </c>
    </row>
    <row r="29" spans="1:5" ht="31.5" customHeight="1">
      <c r="A29" s="24" t="s">
        <v>26</v>
      </c>
      <c r="B29" s="25"/>
      <c r="C29" s="25"/>
      <c r="D29" s="25"/>
      <c r="E29" s="26"/>
    </row>
    <row r="30" spans="1:5" ht="31.5" customHeight="1">
      <c r="A30" s="27" t="s">
        <v>0</v>
      </c>
      <c r="B30" s="10" t="s">
        <v>13</v>
      </c>
      <c r="C30" s="7" t="s">
        <v>6</v>
      </c>
      <c r="D30" s="7" t="s">
        <v>7</v>
      </c>
      <c r="E30" s="7" t="s">
        <v>15</v>
      </c>
    </row>
    <row r="31" spans="1:5" ht="22.5" customHeight="1">
      <c r="A31" s="19" t="s">
        <v>8</v>
      </c>
      <c r="B31" s="3" t="s">
        <v>24</v>
      </c>
      <c r="C31" s="11">
        <f>16634400-201600</f>
        <v>16432800</v>
      </c>
      <c r="D31" s="5">
        <v>6372000</v>
      </c>
      <c r="E31" s="13">
        <f>SUM(C35-D35)</f>
        <v>0</v>
      </c>
    </row>
    <row r="32" spans="1:5" s="1" customFormat="1" ht="22.5" customHeight="1">
      <c r="A32" s="19"/>
      <c r="B32" s="3" t="s">
        <v>23</v>
      </c>
      <c r="C32" s="28"/>
      <c r="D32" s="5">
        <v>156800</v>
      </c>
      <c r="E32" s="14"/>
    </row>
    <row r="33" spans="1:5" s="1" customFormat="1" ht="22.5" customHeight="1">
      <c r="A33" s="19"/>
      <c r="B33" s="3" t="s">
        <v>11</v>
      </c>
      <c r="C33" s="28"/>
      <c r="D33" s="5">
        <f>1680000+1728000</f>
        <v>3408000</v>
      </c>
      <c r="E33" s="14"/>
    </row>
    <row r="34" spans="1:5" ht="22.5" customHeight="1">
      <c r="A34" s="19"/>
      <c r="B34" s="3" t="s">
        <v>9</v>
      </c>
      <c r="C34" s="12"/>
      <c r="D34" s="5">
        <v>6496000</v>
      </c>
      <c r="E34" s="14"/>
    </row>
    <row r="35" spans="1:5" ht="31.5" customHeight="1">
      <c r="A35" s="20"/>
      <c r="B35" s="4" t="s">
        <v>28</v>
      </c>
      <c r="C35" s="6">
        <f>SUM(C31:C34)</f>
        <v>16432800</v>
      </c>
      <c r="D35" s="6">
        <f>SUM(D31:D34)</f>
        <v>16432800</v>
      </c>
      <c r="E35" s="15"/>
    </row>
  </sheetData>
  <mergeCells count="22">
    <mergeCell ref="C8:C10"/>
    <mergeCell ref="C4:C6"/>
    <mergeCell ref="C21:C24"/>
    <mergeCell ref="A4:A7"/>
    <mergeCell ref="A8:A11"/>
    <mergeCell ref="A16:A20"/>
    <mergeCell ref="A21:A25"/>
    <mergeCell ref="E4:E7"/>
    <mergeCell ref="E8:E11"/>
    <mergeCell ref="E16:E20"/>
    <mergeCell ref="E21:E25"/>
    <mergeCell ref="B2:E2"/>
    <mergeCell ref="A2:A3"/>
    <mergeCell ref="A1:E1"/>
    <mergeCell ref="C31:C34"/>
    <mergeCell ref="A31:A35"/>
    <mergeCell ref="E31:E35"/>
    <mergeCell ref="A29:E29"/>
    <mergeCell ref="C12:C14"/>
    <mergeCell ref="A12:A15"/>
    <mergeCell ref="E12:E15"/>
    <mergeCell ref="C16:C19"/>
  </mergeCells>
  <printOptions/>
  <pageMargins left="0.6568055748939514" right="0.43194442987442017" top="0.2909722328186035" bottom="0.1631944477558136" header="0.39250001311302185" footer="0.27347221970558167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