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795" windowHeight="11370" tabRatio="500" activeTab="0"/>
  </bookViews>
  <sheets>
    <sheet name="2017년도" sheetId="1" r:id="rId1"/>
  </sheets>
  <definedNames/>
  <calcPr fullCalcOnLoad="1"/>
</workbook>
</file>

<file path=xl/sharedStrings.xml><?xml version="1.0" encoding="utf-8"?>
<sst xmlns="http://schemas.openxmlformats.org/spreadsheetml/2006/main" count="41" uniqueCount="27">
  <si>
    <t>학년</t>
  </si>
  <si>
    <t>2학년</t>
  </si>
  <si>
    <t>5학년</t>
  </si>
  <si>
    <t>4학년</t>
  </si>
  <si>
    <t>1학년</t>
  </si>
  <si>
    <t>합계</t>
  </si>
  <si>
    <t>수입액</t>
  </si>
  <si>
    <t>지급액</t>
  </si>
  <si>
    <t>6학년</t>
  </si>
  <si>
    <t>차량비</t>
  </si>
  <si>
    <t>입장료및체험활동비</t>
  </si>
  <si>
    <t xml:space="preserve">2학년소계 </t>
  </si>
  <si>
    <t>산출내역</t>
  </si>
  <si>
    <t xml:space="preserve">4학년소계 </t>
  </si>
  <si>
    <t>지출잔액</t>
  </si>
  <si>
    <t xml:space="preserve">5학년소계 </t>
  </si>
  <si>
    <t xml:space="preserve">1학년소계 </t>
  </si>
  <si>
    <t>현장학습 활동비</t>
  </si>
  <si>
    <t>현장학습 차량비</t>
  </si>
  <si>
    <t>1학기 정산내역합계</t>
  </si>
  <si>
    <t>2017년도 현장체험학습 수익자부담경비 정산내역</t>
  </si>
  <si>
    <t>2017년도 숙박형 체험활동  수익자부담경비 정산내역</t>
  </si>
  <si>
    <t>2학기 현장학습비</t>
  </si>
  <si>
    <t>현장학습(보험료)</t>
  </si>
  <si>
    <t>보험료</t>
  </si>
  <si>
    <t>숙박비</t>
  </si>
  <si>
    <t>합  계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</si>
</sst>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6">
    <font>
      <sz val="11"/>
      <name val="돋움"/>
      <family val="0"/>
    </font>
    <font>
      <sz val="12"/>
      <color indexed="8"/>
      <name val="굴림체"/>
      <family val="0"/>
    </font>
    <font>
      <b/>
      <sz val="12"/>
      <color indexed="8"/>
      <name val="굴림체"/>
      <family val="0"/>
    </font>
    <font>
      <b/>
      <sz val="13"/>
      <color indexed="8"/>
      <name val="굴림체"/>
      <family val="0"/>
    </font>
    <font>
      <b/>
      <sz val="15"/>
      <color indexed="8"/>
      <name val="굴림체"/>
      <family val="0"/>
    </font>
    <font>
      <b/>
      <sz val="14"/>
      <color indexed="8"/>
      <name val="굴림체"/>
      <family val="0"/>
    </font>
  </fonts>
  <fills count="7">
    <fill>
      <patternFill/>
    </fill>
    <fill>
      <patternFill patternType="gray125"/>
    </fill>
    <fill>
      <patternFill patternType="solid">
        <fgColor rgb="FFC6E9FB"/>
        <bgColor indexed="64"/>
      </patternFill>
    </fill>
    <fill>
      <patternFill patternType="solid">
        <fgColor rgb="FFB2CBE9"/>
        <bgColor indexed="64"/>
      </patternFill>
    </fill>
    <fill>
      <patternFill patternType="solid">
        <fgColor rgb="FF8ED3F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6BDF4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rgb="FF000000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rgb="FF000000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 vertical="center"/>
    </xf>
    <xf numFmtId="0" fontId="1" fillId="0" borderId="0" xfId="0" applyFont="1" applyFill="1" applyBorder="1" applyAlignment="1" applyProtection="1">
      <alignment vertical="center" shrinkToFit="1"/>
      <protection/>
    </xf>
    <xf numFmtId="0" fontId="1" fillId="0" borderId="0" xfId="0" applyFont="1" applyFill="1" applyBorder="1" applyAlignment="1" applyProtection="1">
      <alignment horizontal="center" vertical="center" shrinkToFit="1"/>
      <protection/>
    </xf>
    <xf numFmtId="0" fontId="1" fillId="0" borderId="1" xfId="0" applyNumberFormat="1" applyFont="1" applyFill="1" applyBorder="1" applyAlignment="1" applyProtection="1">
      <alignment horizontal="center" vertical="center" shrinkToFit="1"/>
      <protection/>
    </xf>
    <xf numFmtId="0" fontId="2" fillId="0" borderId="1" xfId="0" applyNumberFormat="1" applyFont="1" applyFill="1" applyBorder="1" applyAlignment="1" applyProtection="1">
      <alignment horizontal="center" vertical="center" shrinkToFit="1"/>
      <protection/>
    </xf>
    <xf numFmtId="41" fontId="1" fillId="0" borderId="1" xfId="0" applyNumberFormat="1" applyFont="1" applyFill="1" applyBorder="1" applyAlignment="1" applyProtection="1">
      <alignment horizontal="right" vertical="center" shrinkToFit="1"/>
      <protection/>
    </xf>
    <xf numFmtId="41" fontId="2" fillId="0" borderId="1" xfId="0" applyNumberFormat="1" applyFont="1" applyFill="1" applyBorder="1" applyAlignment="1" applyProtection="1">
      <alignment horizontal="right" vertical="center" shrinkToFit="1"/>
      <protection/>
    </xf>
    <xf numFmtId="0" fontId="1" fillId="2" borderId="2" xfId="0" applyNumberFormat="1" applyFont="1" applyFill="1" applyBorder="1" applyAlignment="1" applyProtection="1">
      <alignment horizontal="center" vertical="center" shrinkToFit="1"/>
      <protection/>
    </xf>
    <xf numFmtId="41" fontId="3" fillId="3" borderId="3" xfId="0" applyNumberFormat="1" applyFont="1" applyFill="1" applyBorder="1" applyAlignment="1" applyProtection="1">
      <alignment vertical="center" shrinkToFit="1"/>
      <protection/>
    </xf>
    <xf numFmtId="0" fontId="3" fillId="3" borderId="4" xfId="0" applyNumberFormat="1" applyFont="1" applyFill="1" applyBorder="1" applyAlignment="1" applyProtection="1">
      <alignment horizontal="center" vertical="center" shrinkToFit="1"/>
      <protection/>
    </xf>
    <xf numFmtId="0" fontId="1" fillId="2" borderId="5" xfId="0" applyNumberFormat="1" applyFont="1" applyFill="1" applyBorder="1" applyAlignment="1" applyProtection="1">
      <alignment horizontal="center" vertical="center" shrinkToFit="1"/>
      <protection/>
    </xf>
    <xf numFmtId="41" fontId="1" fillId="0" borderId="6" xfId="0" applyNumberFormat="1" applyFont="1" applyFill="1" applyBorder="1" applyAlignment="1" applyProtection="1">
      <alignment horizontal="right" vertical="center" shrinkToFit="1"/>
      <protection/>
    </xf>
    <xf numFmtId="41" fontId="1" fillId="0" borderId="2" xfId="0" applyNumberFormat="1" applyFont="1" applyFill="1" applyBorder="1" applyAlignment="1" applyProtection="1">
      <alignment horizontal="right" vertical="center" shrinkToFit="1"/>
      <protection/>
    </xf>
    <xf numFmtId="41" fontId="2" fillId="0" borderId="6" xfId="0" applyNumberFormat="1" applyFont="1" applyFill="1" applyBorder="1" applyAlignment="1" applyProtection="1">
      <alignment horizontal="right" vertical="center" shrinkToFit="1"/>
      <protection/>
    </xf>
    <xf numFmtId="41" fontId="2" fillId="0" borderId="7" xfId="0" applyNumberFormat="1" applyFont="1" applyFill="1" applyBorder="1" applyAlignment="1" applyProtection="1">
      <alignment horizontal="right" vertical="center" shrinkToFit="1"/>
      <protection/>
    </xf>
    <xf numFmtId="41" fontId="2" fillId="0" borderId="2" xfId="0" applyNumberFormat="1" applyFont="1" applyFill="1" applyBorder="1" applyAlignment="1" applyProtection="1">
      <alignment horizontal="right" vertical="center" shrinkToFit="1"/>
      <protection/>
    </xf>
    <xf numFmtId="0" fontId="1" fillId="4" borderId="8" xfId="0" applyNumberFormat="1" applyFont="1" applyFill="1" applyBorder="1" applyAlignment="1" applyProtection="1">
      <alignment horizontal="center" vertical="center" shrinkToFit="1"/>
      <protection/>
    </xf>
    <xf numFmtId="0" fontId="1" fillId="4" borderId="9" xfId="0" applyNumberFormat="1" applyFont="1" applyFill="1" applyBorder="1" applyAlignment="1" applyProtection="1">
      <alignment horizontal="center" vertical="center" shrinkToFit="1"/>
      <protection/>
    </xf>
    <xf numFmtId="0" fontId="1" fillId="4" borderId="3" xfId="0" applyNumberFormat="1" applyFont="1" applyFill="1" applyBorder="1" applyAlignment="1" applyProtection="1">
      <alignment horizontal="center" vertical="center" shrinkToFit="1"/>
      <protection/>
    </xf>
    <xf numFmtId="0" fontId="1" fillId="5" borderId="7" xfId="0" applyNumberFormat="1" applyFont="1" applyFill="1" applyBorder="1" applyAlignment="1" applyProtection="1">
      <alignment horizontal="center" vertical="center" shrinkToFit="1"/>
      <protection/>
    </xf>
    <xf numFmtId="0" fontId="1" fillId="5" borderId="2" xfId="0" applyNumberFormat="1" applyFont="1" applyFill="1" applyBorder="1" applyAlignment="1" applyProtection="1">
      <alignment horizontal="center" vertical="center" shrinkToFit="1"/>
      <protection/>
    </xf>
    <xf numFmtId="0" fontId="4" fillId="6" borderId="4" xfId="0" applyNumberFormat="1" applyFont="1" applyFill="1" applyBorder="1" applyAlignment="1" applyProtection="1">
      <alignment horizontal="center" vertical="center" shrinkToFit="1"/>
      <protection/>
    </xf>
    <xf numFmtId="0" fontId="4" fillId="6" borderId="8" xfId="0" applyNumberFormat="1" applyFont="1" applyFill="1" applyBorder="1" applyAlignment="1" applyProtection="1">
      <alignment horizontal="center" vertical="center" shrinkToFit="1"/>
      <protection/>
    </xf>
    <xf numFmtId="0" fontId="4" fillId="6" borderId="9" xfId="0" applyNumberFormat="1" applyFont="1" applyFill="1" applyBorder="1" applyAlignment="1" applyProtection="1">
      <alignment horizontal="center" vertical="center" shrinkToFit="1"/>
      <protection/>
    </xf>
    <xf numFmtId="0" fontId="5" fillId="6" borderId="4" xfId="0" applyNumberFormat="1" applyFont="1" applyFill="1" applyBorder="1" applyAlignment="1" applyProtection="1">
      <alignment horizontal="center" vertical="center" shrinkToFit="1"/>
      <protection/>
    </xf>
    <xf numFmtId="0" fontId="5" fillId="6" borderId="8" xfId="0" applyNumberFormat="1" applyFont="1" applyFill="1" applyBorder="1" applyAlignment="1" applyProtection="1">
      <alignment horizontal="center" vertical="center" shrinkToFit="1"/>
      <protection/>
    </xf>
    <xf numFmtId="0" fontId="5" fillId="6" borderId="9" xfId="0" applyNumberFormat="1" applyFont="1" applyFill="1" applyBorder="1" applyAlignment="1" applyProtection="1">
      <alignment horizontal="center" vertical="center" shrinkToFit="1"/>
      <protection/>
    </xf>
    <xf numFmtId="0" fontId="1" fillId="4" borderId="3" xfId="0" applyNumberFormat="1" applyFont="1" applyFill="1" applyBorder="1" applyAlignment="1" applyProtection="1">
      <alignment horizontal="center" vertical="center" shrinkToFit="1"/>
      <protection/>
    </xf>
    <xf numFmtId="41" fontId="1" fillId="0" borderId="7" xfId="0" applyNumberFormat="1" applyFont="1" applyFill="1" applyBorder="1" applyAlignment="1" applyProtection="1">
      <alignment horizontal="right" vertical="center" shrinkToFit="1"/>
      <protection/>
    </xf>
    <xf numFmtId="0" fontId="1" fillId="0" borderId="7" xfId="0" applyNumberFormat="1" applyFont="1" applyFill="1" applyBorder="1" applyAlignment="1" applyProtection="1">
      <alignment horizontal="center" vertical="center" shrinkToFit="1"/>
      <protection/>
    </xf>
    <xf numFmtId="0" fontId="1" fillId="0" borderId="2" xfId="0" applyNumberFormat="1" applyFont="1" applyFill="1" applyBorder="1" applyAlignment="1" applyProtection="1">
      <alignment horizontal="center" vertical="center" shrinkToFit="1"/>
      <protection/>
    </xf>
    <xf numFmtId="0" fontId="1" fillId="0" borderId="6" xfId="0" applyNumberFormat="1" applyFont="1" applyFill="1" applyBorder="1" applyAlignment="1" applyProtection="1">
      <alignment horizontal="center" vertical="center" shrinkToFit="1"/>
      <protection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defaultGridColor="0" zoomScaleSheetLayoutView="75" colorId="22" workbookViewId="0" topLeftCell="A1">
      <selection activeCell="A1" sqref="A1:E1"/>
    </sheetView>
  </sheetViews>
  <sheetFormatPr defaultColWidth="8.88671875" defaultRowHeight="13.5"/>
  <cols>
    <col min="1" max="1" width="7.6640625" style="2" customWidth="1"/>
    <col min="2" max="2" width="14.10546875" style="1" customWidth="1"/>
    <col min="3" max="4" width="16.3359375" style="1" customWidth="1"/>
    <col min="5" max="5" width="13.99609375" style="1" customWidth="1"/>
    <col min="6" max="256" width="8.88671875" style="1" customWidth="1"/>
  </cols>
  <sheetData>
    <row r="1" spans="1:5" ht="32.25" customHeight="1">
      <c r="A1" s="21" t="s">
        <v>20</v>
      </c>
      <c r="B1" s="22"/>
      <c r="C1" s="22"/>
      <c r="D1" s="22"/>
      <c r="E1" s="23"/>
    </row>
    <row r="2" spans="1:5" ht="26.25" customHeight="1">
      <c r="A2" s="18" t="s">
        <v>0</v>
      </c>
      <c r="B2" s="16" t="s">
        <v>22</v>
      </c>
      <c r="C2" s="16"/>
      <c r="D2" s="16"/>
      <c r="E2" s="17"/>
    </row>
    <row r="3" spans="1:5" ht="22.5" customHeight="1">
      <c r="A3" s="18"/>
      <c r="B3" s="10" t="s">
        <v>12</v>
      </c>
      <c r="C3" s="7" t="s">
        <v>6</v>
      </c>
      <c r="D3" s="7" t="s">
        <v>7</v>
      </c>
      <c r="E3" s="7" t="s">
        <v>14</v>
      </c>
    </row>
    <row r="4" spans="1:5" ht="22.5" customHeight="1">
      <c r="A4" s="29" t="s">
        <v>4</v>
      </c>
      <c r="B4" s="3" t="s">
        <v>17</v>
      </c>
      <c r="C4" s="11">
        <f>2266490-13000</f>
        <v>2253490</v>
      </c>
      <c r="D4" s="5">
        <v>1144000</v>
      </c>
      <c r="E4" s="13">
        <f>SUM(C7-D7)</f>
        <v>0</v>
      </c>
    </row>
    <row r="5" spans="1:5" s="1" customFormat="1" ht="22.5" customHeight="1">
      <c r="A5" s="29"/>
      <c r="B5" s="3" t="s">
        <v>23</v>
      </c>
      <c r="C5" s="28"/>
      <c r="D5" s="5">
        <v>83700</v>
      </c>
      <c r="E5" s="14"/>
    </row>
    <row r="6" spans="1:5" ht="22.5" customHeight="1">
      <c r="A6" s="29"/>
      <c r="B6" s="3" t="s">
        <v>18</v>
      </c>
      <c r="C6" s="12"/>
      <c r="D6" s="5">
        <v>1025790</v>
      </c>
      <c r="E6" s="14"/>
    </row>
    <row r="7" spans="1:5" ht="22.5" customHeight="1">
      <c r="A7" s="30"/>
      <c r="B7" s="4" t="s">
        <v>16</v>
      </c>
      <c r="C7" s="6">
        <f>SUM(C4:C6)</f>
        <v>2253490</v>
      </c>
      <c r="D7" s="6">
        <f>SUM(D4:D6)</f>
        <v>2253490</v>
      </c>
      <c r="E7" s="15"/>
    </row>
    <row r="8" spans="1:5" ht="22.5" customHeight="1">
      <c r="A8" s="31" t="s">
        <v>1</v>
      </c>
      <c r="B8" s="3" t="s">
        <v>17</v>
      </c>
      <c r="C8" s="11">
        <f>1641180-15000</f>
        <v>1626180</v>
      </c>
      <c r="D8" s="5">
        <v>495000</v>
      </c>
      <c r="E8" s="13">
        <f>SUM(C11-D11)</f>
        <v>0</v>
      </c>
    </row>
    <row r="9" spans="1:5" s="1" customFormat="1" ht="22.5" customHeight="1">
      <c r="A9" s="29"/>
      <c r="B9" s="3" t="s">
        <v>23</v>
      </c>
      <c r="C9" s="28"/>
      <c r="D9" s="5">
        <v>91800</v>
      </c>
      <c r="E9" s="14"/>
    </row>
    <row r="10" spans="1:5" ht="22.5" customHeight="1">
      <c r="A10" s="29"/>
      <c r="B10" s="3" t="s">
        <v>18</v>
      </c>
      <c r="C10" s="12"/>
      <c r="D10" s="5">
        <v>1039380</v>
      </c>
      <c r="E10" s="14"/>
    </row>
    <row r="11" spans="1:5" ht="22.5" customHeight="1">
      <c r="A11" s="30"/>
      <c r="B11" s="4" t="s">
        <v>11</v>
      </c>
      <c r="C11" s="6">
        <f>SUM(C8:C10)</f>
        <v>1626180</v>
      </c>
      <c r="D11" s="6">
        <f>SUM(D8:D10)</f>
        <v>1626180</v>
      </c>
      <c r="E11" s="15"/>
    </row>
    <row r="12" spans="1:5" ht="22.5" customHeight="1">
      <c r="A12" s="31" t="s">
        <v>3</v>
      </c>
      <c r="B12" s="3" t="s">
        <v>17</v>
      </c>
      <c r="C12" s="11">
        <f>2837090-27100</f>
        <v>2809990</v>
      </c>
      <c r="D12" s="5">
        <v>1700000</v>
      </c>
      <c r="E12" s="13">
        <f>SUM(C15-D15)</f>
        <v>0</v>
      </c>
    </row>
    <row r="13" spans="1:5" s="1" customFormat="1" ht="22.5" customHeight="1">
      <c r="A13" s="29"/>
      <c r="B13" s="3" t="s">
        <v>23</v>
      </c>
      <c r="C13" s="28"/>
      <c r="D13" s="5">
        <v>90900</v>
      </c>
      <c r="E13" s="14"/>
    </row>
    <row r="14" spans="1:5" ht="22.5" customHeight="1">
      <c r="A14" s="29"/>
      <c r="B14" s="3" t="s">
        <v>18</v>
      </c>
      <c r="C14" s="12"/>
      <c r="D14" s="5">
        <v>1019090</v>
      </c>
      <c r="E14" s="14"/>
    </row>
    <row r="15" spans="1:5" ht="22.5" customHeight="1">
      <c r="A15" s="30"/>
      <c r="B15" s="4" t="s">
        <v>13</v>
      </c>
      <c r="C15" s="6">
        <f>SUM(C12:C14)</f>
        <v>2809990</v>
      </c>
      <c r="D15" s="6">
        <f>SUM(D12:D14)</f>
        <v>2809990</v>
      </c>
      <c r="E15" s="15"/>
    </row>
    <row r="16" spans="1:5" ht="22.5" customHeight="1">
      <c r="A16" s="31" t="s">
        <v>2</v>
      </c>
      <c r="B16" s="3" t="s">
        <v>17</v>
      </c>
      <c r="C16" s="11">
        <v>3328690</v>
      </c>
      <c r="D16" s="5">
        <v>1840000</v>
      </c>
      <c r="E16" s="13">
        <f>SUM(C19-D19)</f>
        <v>0</v>
      </c>
    </row>
    <row r="17" spans="1:5" s="1" customFormat="1" ht="22.5" customHeight="1">
      <c r="A17" s="29"/>
      <c r="B17" s="3" t="s">
        <v>23</v>
      </c>
      <c r="C17" s="28"/>
      <c r="D17" s="5">
        <v>107100</v>
      </c>
      <c r="E17" s="14"/>
    </row>
    <row r="18" spans="1:5" ht="22.5" customHeight="1">
      <c r="A18" s="29"/>
      <c r="B18" s="3" t="s">
        <v>18</v>
      </c>
      <c r="C18" s="12"/>
      <c r="D18" s="5">
        <v>1381590</v>
      </c>
      <c r="E18" s="14"/>
    </row>
    <row r="19" spans="1:5" ht="22.5" customHeight="1">
      <c r="A19" s="30"/>
      <c r="B19" s="4" t="s">
        <v>15</v>
      </c>
      <c r="C19" s="6">
        <f>SUM(C16:C18)</f>
        <v>3328690</v>
      </c>
      <c r="D19" s="6">
        <f>SUM(D16:D18)</f>
        <v>3328690</v>
      </c>
      <c r="E19" s="15"/>
    </row>
    <row r="20" spans="1:5" ht="39.75" customHeight="1">
      <c r="A20" s="9" t="s">
        <v>5</v>
      </c>
      <c r="B20" s="9" t="s">
        <v>19</v>
      </c>
      <c r="C20" s="8">
        <f>SUM(C19,C15,C11,C7)</f>
        <v>10018350</v>
      </c>
      <c r="D20" s="8">
        <f>SUM(D19,D15,D11,D7)</f>
        <v>10018350</v>
      </c>
      <c r="E20" s="8">
        <f>SUM(C20-D20)</f>
        <v>0</v>
      </c>
    </row>
    <row r="23" spans="1:5" ht="31.5" customHeight="1">
      <c r="A23" s="24" t="s">
        <v>21</v>
      </c>
      <c r="B23" s="25"/>
      <c r="C23" s="25"/>
      <c r="D23" s="25"/>
      <c r="E23" s="26"/>
    </row>
    <row r="24" spans="1:5" ht="31.5" customHeight="1">
      <c r="A24" s="27" t="s">
        <v>0</v>
      </c>
      <c r="B24" s="10" t="s">
        <v>12</v>
      </c>
      <c r="C24" s="7" t="s">
        <v>6</v>
      </c>
      <c r="D24" s="7" t="s">
        <v>7</v>
      </c>
      <c r="E24" s="7" t="s">
        <v>14</v>
      </c>
    </row>
    <row r="25" spans="1:5" ht="22.5" customHeight="1">
      <c r="A25" s="19" t="s">
        <v>8</v>
      </c>
      <c r="B25" s="3" t="s">
        <v>25</v>
      </c>
      <c r="C25" s="11">
        <f>9469290-54500</f>
        <v>9414790</v>
      </c>
      <c r="D25" s="5">
        <v>3478000</v>
      </c>
      <c r="E25" s="13">
        <f>SUM(C29-D29)</f>
        <v>0</v>
      </c>
    </row>
    <row r="26" spans="1:5" s="1" customFormat="1" ht="22.5" customHeight="1">
      <c r="A26" s="19"/>
      <c r="B26" s="3" t="s">
        <v>24</v>
      </c>
      <c r="C26" s="28"/>
      <c r="D26" s="5">
        <v>89100</v>
      </c>
      <c r="E26" s="14"/>
    </row>
    <row r="27" spans="1:5" s="1" customFormat="1" ht="22.5" customHeight="1">
      <c r="A27" s="19"/>
      <c r="B27" s="3" t="s">
        <v>10</v>
      </c>
      <c r="C27" s="28"/>
      <c r="D27" s="5">
        <f>1316000+343000</f>
        <v>1659000</v>
      </c>
      <c r="E27" s="14"/>
    </row>
    <row r="28" spans="1:5" ht="22.5" customHeight="1">
      <c r="A28" s="19"/>
      <c r="B28" s="3" t="s">
        <v>9</v>
      </c>
      <c r="C28" s="12"/>
      <c r="D28" s="5">
        <v>4188690</v>
      </c>
      <c r="E28" s="14"/>
    </row>
    <row r="29" spans="1:5" ht="31.5" customHeight="1">
      <c r="A29" s="20"/>
      <c r="B29" s="4" t="s">
        <v>26</v>
      </c>
      <c r="C29" s="6">
        <f>SUM(C25:C28)</f>
        <v>9414790</v>
      </c>
      <c r="D29" s="6">
        <f>SUM(D25:D28)</f>
        <v>9414790</v>
      </c>
      <c r="E29" s="15"/>
    </row>
  </sheetData>
  <mergeCells count="19">
    <mergeCell ref="C8:C10"/>
    <mergeCell ref="C4:C6"/>
    <mergeCell ref="C12:C14"/>
    <mergeCell ref="C16:C18"/>
    <mergeCell ref="A4:A7"/>
    <mergeCell ref="A8:A11"/>
    <mergeCell ref="A12:A15"/>
    <mergeCell ref="A16:A19"/>
    <mergeCell ref="E4:E7"/>
    <mergeCell ref="E8:E11"/>
    <mergeCell ref="E12:E15"/>
    <mergeCell ref="E16:E19"/>
    <mergeCell ref="B2:E2"/>
    <mergeCell ref="A2:A3"/>
    <mergeCell ref="A1:E1"/>
    <mergeCell ref="C25:C28"/>
    <mergeCell ref="A25:A29"/>
    <mergeCell ref="E25:E29"/>
    <mergeCell ref="A23:E23"/>
  </mergeCells>
  <printOptions/>
  <pageMargins left="0.6568055748939514" right="0.43194442987442017" top="0.6926388740539551" bottom="0.4161111116409302" header="0.5115277767181396" footer="0.5115277767181396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